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4900" yWindow="540" windowWidth="25600" windowHeight="16060" tabRatio="500" firstSheet="1" activeTab="1"/>
  </bookViews>
  <sheets>
    <sheet name="ErpWizard Cloud Plans" sheetId="1" r:id="rId1"/>
    <sheet name="ErpWizard Subscription 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6" l="1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C49" i="1"/>
  <c r="C48" i="1"/>
  <c r="C47" i="1"/>
  <c r="C43" i="1"/>
  <c r="C42" i="1"/>
  <c r="C41" i="1"/>
  <c r="F34" i="6"/>
</calcChain>
</file>

<file path=xl/sharedStrings.xml><?xml version="1.0" encoding="utf-8"?>
<sst xmlns="http://schemas.openxmlformats.org/spreadsheetml/2006/main" count="199" uniqueCount="108">
  <si>
    <t>PLANS: ErpWizard - The Cloud ERP as a Service Offering</t>
  </si>
  <si>
    <t>Most Popular Option</t>
  </si>
  <si>
    <t>Basic - Free 10-day Trial</t>
  </si>
  <si>
    <t>Business</t>
  </si>
  <si>
    <t>Professional</t>
  </si>
  <si>
    <t>Enterprise</t>
  </si>
  <si>
    <t>An entry tool for startup businesses to use as a FREE Trial</t>
  </si>
  <si>
    <t>All the basics Small Businesses need to adopt efficient management processes</t>
  </si>
  <si>
    <t>Powerful integrated management tool, perfect for the needs of a fast growing business</t>
  </si>
  <si>
    <t>All encompassing ERP Suite for large organizations looking to streamline and simplify their business processes</t>
  </si>
  <si>
    <t>Max number of users</t>
  </si>
  <si>
    <t>100+</t>
  </si>
  <si>
    <t>Monthly Fee per User</t>
  </si>
  <si>
    <t>FREE</t>
  </si>
  <si>
    <t>$145/mo per User</t>
  </si>
  <si>
    <t>$325/mo per User</t>
  </si>
  <si>
    <t>Contact us for a Consult</t>
  </si>
  <si>
    <t>Initial One-Time Activation &amp; Setup Cost</t>
  </si>
  <si>
    <t>This fee does NOT include customization or integration work during initial setup phase</t>
  </si>
  <si>
    <t>Included in Basic:</t>
  </si>
  <si>
    <t>Included in Business:</t>
  </si>
  <si>
    <t>Included in Professional:</t>
  </si>
  <si>
    <t>Included in Enterprise:</t>
  </si>
  <si>
    <t>Interactive Dashboard</t>
  </si>
  <si>
    <t>✔</t>
  </si>
  <si>
    <t>Notification Center</t>
  </si>
  <si>
    <t xml:space="preserve">General Ledger </t>
  </si>
  <si>
    <t>Accounts Payables (A/P)</t>
  </si>
  <si>
    <t>Accounts Receivables (A/R)</t>
  </si>
  <si>
    <t>Purchases</t>
  </si>
  <si>
    <t>Sales</t>
  </si>
  <si>
    <t>Inventory</t>
  </si>
  <si>
    <t>Customer Relationship Management (CRM)</t>
  </si>
  <si>
    <r>
      <rPr>
        <sz val="11"/>
        <color rgb="FFFF0000"/>
        <rFont val="Adobe Caslon Pro"/>
      </rPr>
      <t>*</t>
    </r>
    <r>
      <rPr>
        <sz val="11"/>
        <color theme="1"/>
        <rFont val="Adobe Caslon Pro"/>
      </rPr>
      <t>Warehouse Management System (WMS mobile) - additional fees apply</t>
    </r>
  </si>
  <si>
    <t>Product Data Management (PDM)</t>
  </si>
  <si>
    <r>
      <rPr>
        <sz val="11"/>
        <color rgb="FFFF0000"/>
        <rFont val="Adobe Caslon Pro"/>
      </rPr>
      <t>*</t>
    </r>
    <r>
      <rPr>
        <sz val="11"/>
        <color theme="1"/>
        <rFont val="Adobe Caslon Pro"/>
      </rPr>
      <t>EDI Integration using EDI2XML Translation Service</t>
    </r>
  </si>
  <si>
    <t>ErpWizard eCommerce Store Integration</t>
  </si>
  <si>
    <r>
      <rPr>
        <sz val="11"/>
        <color rgb="FFFF0000"/>
        <rFont val="Adobe Caslon Pro"/>
      </rPr>
      <t>*</t>
    </r>
    <r>
      <rPr>
        <sz val="11"/>
        <color theme="1"/>
        <rFont val="Adobe Caslon Pro"/>
      </rPr>
      <t xml:space="preserve">Tableau Business Intelligence Integration </t>
    </r>
  </si>
  <si>
    <t>*additional costs apply - contact us for more information</t>
  </si>
  <si>
    <t>Included Services</t>
  </si>
  <si>
    <t>Free software version upgrades</t>
  </si>
  <si>
    <t>End User Training Packages</t>
  </si>
  <si>
    <t>Description</t>
  </si>
  <si>
    <t>Hours</t>
  </si>
  <si>
    <t>Package Cost ($)</t>
  </si>
  <si>
    <t>Silver</t>
  </si>
  <si>
    <t>Gold</t>
  </si>
  <si>
    <t>Platinum</t>
  </si>
  <si>
    <t>Elite Support Packages</t>
  </si>
  <si>
    <t>2 hours of support/month</t>
  </si>
  <si>
    <t>5 hours of support/month</t>
  </si>
  <si>
    <t>10 hours of support/month</t>
  </si>
  <si>
    <t>*Hours expire after 1 calendar year</t>
  </si>
  <si>
    <t>Problems using the software</t>
  </si>
  <si>
    <t>Basic configuration</t>
  </si>
  <si>
    <t>How-to questions</t>
  </si>
  <si>
    <t>On-demand training</t>
  </si>
  <si>
    <t>Live web training</t>
  </si>
  <si>
    <t>Direct access to an assigned Technical Account Manager who will ensure cases are prioritzed and managed appropriately</t>
  </si>
  <si>
    <t>Not included:</t>
  </si>
  <si>
    <t>Feature enhancements or changes to the product</t>
  </si>
  <si>
    <t>Integration with external software from third party vendors</t>
  </si>
  <si>
    <t>Custom development or integrations</t>
  </si>
  <si>
    <t>USD ($)</t>
  </si>
  <si>
    <t>5-day backup cycle included</t>
  </si>
  <si>
    <t>Additional Integrated Modules (additional fees may apply)</t>
  </si>
  <si>
    <t>10 FREE hours of initial User Training</t>
  </si>
  <si>
    <t>See Support Packages</t>
  </si>
  <si>
    <t>Included under the Support Packages:</t>
  </si>
  <si>
    <t xml:space="preserve"> Support Options</t>
  </si>
  <si>
    <t>Support Not Available</t>
  </si>
  <si>
    <t>See EDI2XML pricing package</t>
  </si>
  <si>
    <t>eCommerce Store</t>
  </si>
  <si>
    <t>Project Management</t>
  </si>
  <si>
    <t>Facilities Management</t>
  </si>
  <si>
    <t xml:space="preserve">Assets </t>
  </si>
  <si>
    <t>Yes</t>
  </si>
  <si>
    <t>No</t>
  </si>
  <si>
    <t xml:space="preserve">Accounting </t>
  </si>
  <si>
    <t xml:space="preserve">ErpWizard Applications </t>
  </si>
  <si>
    <t xml:space="preserve"> Fee/Month</t>
  </si>
  <si>
    <t>Amount $ USD</t>
  </si>
  <si>
    <t>Priced by</t>
  </si>
  <si>
    <t>Desktop User</t>
  </si>
  <si>
    <t>WMS Mobile User</t>
  </si>
  <si>
    <t>Selection</t>
  </si>
  <si>
    <t>Your Total Monthly ErpWizard Subscription Fee</t>
  </si>
  <si>
    <t xml:space="preserve">*WMS app Includes Pick/Pack/Ship &amp; Bar Code Labels </t>
  </si>
  <si>
    <t>Monthly Subscription Cost Calculator</t>
  </si>
  <si>
    <t>Please note, the above total fee does NOT include any one-time fees for services such as implementation, customization and user support</t>
  </si>
  <si>
    <t>For more information, email us at sales@namtek.ca or call us at 450-681-3009</t>
  </si>
  <si>
    <t>The ErpWizard Suite</t>
  </si>
  <si>
    <t>Pro Edition</t>
  </si>
  <si>
    <r>
      <t xml:space="preserve">Please write </t>
    </r>
    <r>
      <rPr>
        <b/>
        <i/>
        <sz val="10"/>
        <color theme="1"/>
        <rFont val="Geneva"/>
      </rPr>
      <t>Yes</t>
    </r>
    <r>
      <rPr>
        <i/>
        <sz val="10"/>
        <color theme="1"/>
        <rFont val="Geneva"/>
      </rPr>
      <t xml:space="preserve"> to include an app or </t>
    </r>
    <r>
      <rPr>
        <b/>
        <i/>
        <sz val="10"/>
        <color theme="1"/>
        <rFont val="Geneva"/>
      </rPr>
      <t>No</t>
    </r>
    <r>
      <rPr>
        <i/>
        <sz val="10"/>
        <color theme="1"/>
        <rFont val="Geneva"/>
      </rPr>
      <t xml:space="preserve"> to exclude an app</t>
    </r>
  </si>
  <si>
    <r>
      <t>Customer Relationship Management (CRM</t>
    </r>
    <r>
      <rPr>
        <i/>
        <sz val="12"/>
        <color theme="1"/>
        <rFont val="Geneva"/>
      </rPr>
      <t xml:space="preserve">) - </t>
    </r>
    <r>
      <rPr>
        <i/>
        <sz val="12"/>
        <color rgb="FFFF0000"/>
        <rFont val="Geneva"/>
      </rPr>
      <t>Requires Sales</t>
    </r>
  </si>
  <si>
    <r>
      <t>Product Lifecycle Management (PLM)</t>
    </r>
    <r>
      <rPr>
        <i/>
        <sz val="12"/>
        <color theme="1"/>
        <rFont val="Geneva"/>
      </rPr>
      <t xml:space="preserve"> - </t>
    </r>
    <r>
      <rPr>
        <i/>
        <sz val="12"/>
        <color rgb="FFFF0000"/>
        <rFont val="Geneva"/>
      </rPr>
      <t>Requires Inventory, Manufacturing &amp; Production</t>
    </r>
  </si>
  <si>
    <r>
      <t xml:space="preserve">Financial Reporting </t>
    </r>
    <r>
      <rPr>
        <i/>
        <sz val="12"/>
        <color rgb="FFFF0000"/>
        <rFont val="Geneva"/>
      </rPr>
      <t>- Requires Accounting</t>
    </r>
  </si>
  <si>
    <r>
      <t xml:space="preserve">Sales Forecast </t>
    </r>
    <r>
      <rPr>
        <i/>
        <sz val="12"/>
        <color rgb="FFFF0000"/>
        <rFont val="Geneva"/>
      </rPr>
      <t>- Requires Sales</t>
    </r>
  </si>
  <si>
    <r>
      <t xml:space="preserve">Containers &amp; Imports Management </t>
    </r>
    <r>
      <rPr>
        <i/>
        <sz val="12"/>
        <color rgb="FFFF0000"/>
        <rFont val="Geneva"/>
      </rPr>
      <t>- Requires Inventory</t>
    </r>
  </si>
  <si>
    <r>
      <t>Manufacturing and Production</t>
    </r>
    <r>
      <rPr>
        <i/>
        <sz val="12"/>
        <color theme="1"/>
        <rFont val="Geneva"/>
      </rPr>
      <t xml:space="preserve"> </t>
    </r>
    <r>
      <rPr>
        <i/>
        <sz val="12"/>
        <color rgb="FFFF0000"/>
        <rFont val="Geneva"/>
      </rPr>
      <t>- Requires Inventory</t>
    </r>
  </si>
  <si>
    <r>
      <t xml:space="preserve">Warehouse Management System (WMS)* </t>
    </r>
    <r>
      <rPr>
        <i/>
        <sz val="12"/>
        <color rgb="FFFF0000"/>
        <rFont val="Geneva"/>
      </rPr>
      <t>- Requires Inventory</t>
    </r>
  </si>
  <si>
    <r>
      <t>WMS Mobile</t>
    </r>
    <r>
      <rPr>
        <b/>
        <sz val="12"/>
        <color theme="7"/>
        <rFont val="Geneva"/>
      </rPr>
      <t>*</t>
    </r>
    <r>
      <rPr>
        <b/>
        <sz val="12"/>
        <color theme="1"/>
        <rFont val="Geneva"/>
      </rPr>
      <t xml:space="preserve"> </t>
    </r>
    <r>
      <rPr>
        <i/>
        <sz val="12"/>
        <color rgb="FFFF0000"/>
        <rFont val="Geneva"/>
      </rPr>
      <t>- Requires WMS</t>
    </r>
  </si>
  <si>
    <r>
      <t xml:space="preserve">Work Orders  </t>
    </r>
    <r>
      <rPr>
        <i/>
        <sz val="12"/>
        <color theme="1"/>
        <rFont val="Geneva"/>
      </rPr>
      <t xml:space="preserve">- </t>
    </r>
    <r>
      <rPr>
        <i/>
        <sz val="12"/>
        <color rgb="FFFF0000"/>
        <rFont val="Geneva"/>
      </rPr>
      <t>Requires Facilities Management</t>
    </r>
  </si>
  <si>
    <t>Build your System</t>
  </si>
  <si>
    <t>*For the WMS Mobile app, hardware is NOT included in the above pricing</t>
  </si>
  <si>
    <r>
      <t>How Many Concurrent Users Do You Need?</t>
    </r>
    <r>
      <rPr>
        <b/>
        <sz val="16"/>
        <color theme="0" tint="-0.34998626667073579"/>
        <rFont val="Arial Rounded MT Bold"/>
      </rPr>
      <t xml:space="preserve"> </t>
    </r>
    <r>
      <rPr>
        <sz val="16"/>
        <color theme="0" tint="-0.34998626667073579"/>
        <rFont val="Arial Rounded MT Bold"/>
      </rPr>
      <t>(required field)</t>
    </r>
  </si>
  <si>
    <r>
      <rPr>
        <b/>
        <sz val="16"/>
        <color rgb="FF1A6FB3"/>
        <rFont val="Arial Rounded MT Bold"/>
      </rPr>
      <t>How Many Warehouse Management (WMS) Mobile Users Do You Need?</t>
    </r>
    <r>
      <rPr>
        <b/>
        <i/>
        <sz val="16"/>
        <color rgb="FF1A6FB3"/>
        <rFont val="Arial Rounded MT Bold"/>
      </rPr>
      <t xml:space="preserve"> </t>
    </r>
    <r>
      <rPr>
        <sz val="16"/>
        <color theme="0" tint="-0.34998626667073579"/>
        <rFont val="Arial Rounded MT Bold"/>
      </rPr>
      <t>If none, please leave field empty</t>
    </r>
  </si>
  <si>
    <t>Cloud Platform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</si>
</sst>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dobe Caslon Pro"/>
    </font>
    <font>
      <sz val="11"/>
      <color theme="1"/>
      <name val="Adobe Caslon Pro"/>
    </font>
    <font>
      <sz val="14"/>
      <color theme="0"/>
      <name val="Adobe Caslon Pro"/>
    </font>
    <font>
      <b/>
      <sz val="16"/>
      <name val="Adobe Caslon Pro"/>
    </font>
    <font>
      <b/>
      <sz val="16"/>
      <color theme="1"/>
      <name val="Adobe Caslon Pro"/>
    </font>
    <font>
      <sz val="14"/>
      <color theme="1"/>
      <name val="Adobe Caslon Pro"/>
    </font>
    <font>
      <sz val="16"/>
      <color theme="1"/>
      <name val="Adobe Caslon Pro"/>
    </font>
    <font>
      <b/>
      <sz val="18"/>
      <color theme="1"/>
      <name val="Adobe Caslon Pro"/>
    </font>
    <font>
      <sz val="12"/>
      <color theme="0" tint="-0.499984740745262"/>
      <name val="Adobe Caslon Pro"/>
    </font>
    <font>
      <sz val="14"/>
      <color rgb="FF000000"/>
      <name val="Calibri"/>
      <family val="2"/>
    </font>
    <font>
      <b/>
      <sz val="12"/>
      <color theme="1"/>
      <name val="Adobe Caslon Pro"/>
    </font>
    <font>
      <sz val="11"/>
      <color rgb="FFFF0000"/>
      <name val="Adobe Caslon Pro"/>
    </font>
    <font>
      <sz val="12"/>
      <color theme="1"/>
      <name val="Menlo Bold"/>
    </font>
    <font>
      <b/>
      <sz val="8"/>
      <color rgb="FFFF0000"/>
      <name val="Adobe Caslon Pro"/>
    </font>
    <font>
      <sz val="12"/>
      <color theme="1"/>
      <name val="Adobe Caslon Pro"/>
    </font>
    <font>
      <sz val="13"/>
      <color theme="1"/>
      <name val="Adobe Caslon Pro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4"/>
      <color theme="1"/>
      <name val="Calibri"/>
      <scheme val="minor"/>
    </font>
    <font>
      <sz val="14"/>
      <color rgb="FF000000"/>
      <name val="Adobe Caslon Pro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scheme val="minor"/>
    </font>
    <font>
      <b/>
      <i/>
      <sz val="14"/>
      <color theme="2" tint="-0.499984740745262"/>
      <name val="Calibri"/>
      <scheme val="minor"/>
    </font>
    <font>
      <b/>
      <sz val="14"/>
      <color theme="0"/>
      <name val="Calibri"/>
      <scheme val="minor"/>
    </font>
    <font>
      <b/>
      <sz val="22"/>
      <color theme="1"/>
      <name val="Geneva"/>
    </font>
    <font>
      <sz val="11"/>
      <color theme="1"/>
      <name val="Geneva"/>
    </font>
    <font>
      <i/>
      <sz val="11"/>
      <color rgb="FF00B050"/>
      <name val="Geneva"/>
    </font>
    <font>
      <b/>
      <sz val="11"/>
      <name val="Geneva"/>
    </font>
    <font>
      <b/>
      <sz val="11"/>
      <color rgb="FF00B050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b/>
      <sz val="12"/>
      <color theme="1"/>
      <name val="Geneva"/>
    </font>
    <font>
      <sz val="12"/>
      <color theme="1"/>
      <name val="Geneva"/>
    </font>
    <font>
      <i/>
      <sz val="12"/>
      <color theme="1"/>
      <name val="Geneva"/>
    </font>
    <font>
      <b/>
      <sz val="12"/>
      <name val="Geneva"/>
    </font>
    <font>
      <i/>
      <sz val="12"/>
      <color rgb="FFFF0000"/>
      <name val="Geneva"/>
    </font>
    <font>
      <b/>
      <sz val="12"/>
      <color theme="7"/>
      <name val="Geneva"/>
    </font>
    <font>
      <sz val="16"/>
      <color theme="0"/>
      <name val="Geneva"/>
    </font>
    <font>
      <sz val="16"/>
      <color theme="1"/>
      <name val="Geneva"/>
    </font>
    <font>
      <b/>
      <sz val="16"/>
      <color theme="1"/>
      <name val="Geneva"/>
    </font>
    <font>
      <b/>
      <sz val="20"/>
      <color rgb="FF1A6FB3"/>
      <name val="Geneva"/>
    </font>
    <font>
      <b/>
      <i/>
      <sz val="20"/>
      <color rgb="FF1A6FB3"/>
      <name val="Calibri"/>
      <scheme val="minor"/>
    </font>
    <font>
      <b/>
      <i/>
      <sz val="14"/>
      <color rgb="FF1A6FB3"/>
      <name val="Calibri"/>
      <scheme val="minor"/>
    </font>
    <font>
      <b/>
      <sz val="18"/>
      <color theme="0"/>
      <name val="Calibri"/>
      <scheme val="minor"/>
    </font>
    <font>
      <b/>
      <sz val="18"/>
      <name val="Calibri"/>
      <scheme val="minor"/>
    </font>
    <font>
      <b/>
      <sz val="16"/>
      <name val="Geneva"/>
    </font>
    <font>
      <b/>
      <sz val="16"/>
      <color rgb="FF1A6FB3"/>
      <name val="Arial Rounded MT Bold"/>
    </font>
    <font>
      <b/>
      <i/>
      <sz val="16"/>
      <color rgb="FF1A6FB3"/>
      <name val="Arial Rounded MT Bold"/>
    </font>
    <font>
      <sz val="16"/>
      <color theme="0" tint="-0.34998626667073579"/>
      <name val="Arial Rounded MT Bold"/>
    </font>
    <font>
      <b/>
      <sz val="16"/>
      <color theme="0" tint="-0.34998626667073579"/>
      <name val="Arial Rounded MT Bold"/>
    </font>
    <font>
      <b/>
      <sz val="14"/>
      <name val="Arial Rounded MT Bold"/>
    </font>
    <font>
      <sz val="10"/>
      <color theme="1" tint="0.499984740745262"/>
      <name val="Geneva"/>
    </font>
    <font>
      <sz val="16"/>
      <color theme="0"/>
      <name val="Arial Rounded MT Bold"/>
    </font>
    <font>
      <b/>
      <sz val="16"/>
      <color theme="0"/>
      <name val="Arial Rounded MT Bold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6FB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18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6" fontId="6" fillId="0" borderId="0" xfId="1" applyNumberFormat="1" applyFont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/>
    <xf numFmtId="0" fontId="8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2" fillId="0" borderId="0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9" fillId="4" borderId="6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 applyAlignment="1">
      <alignment horizontal="center"/>
    </xf>
    <xf numFmtId="165" fontId="7" fillId="0" borderId="10" xfId="1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165" fontId="7" fillId="0" borderId="13" xfId="1" applyNumberFormat="1" applyFont="1" applyBorder="1" applyAlignment="1">
      <alignment horizontal="center"/>
    </xf>
    <xf numFmtId="0" fontId="2" fillId="5" borderId="6" xfId="0" applyFont="1" applyFill="1" applyBorder="1"/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6" fillId="0" borderId="0" xfId="0" applyFont="1" applyFill="1" applyBorder="1"/>
    <xf numFmtId="0" fontId="6" fillId="0" borderId="0" xfId="0" applyFont="1" applyFill="1" applyBorder="1"/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0" fontId="16" fillId="0" borderId="0" xfId="0" applyFont="1"/>
    <xf numFmtId="0" fontId="6" fillId="0" borderId="0" xfId="0" applyFont="1"/>
    <xf numFmtId="0" fontId="20" fillId="0" borderId="0" xfId="0" applyFont="1" applyFill="1"/>
    <xf numFmtId="0" fontId="0" fillId="0" borderId="0" xfId="0" applyBorder="1"/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 vertical="top"/>
    </xf>
    <xf numFmtId="0" fontId="25" fillId="0" borderId="0" xfId="0" applyFont="1" applyAlignment="1"/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8" fillId="0" borderId="0" xfId="0" applyFont="1"/>
    <xf numFmtId="0" fontId="29" fillId="0" borderId="0" xfId="0" quotePrefix="1" applyFont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top"/>
    </xf>
    <xf numFmtId="0" fontId="30" fillId="6" borderId="0" xfId="0" applyFont="1" applyFill="1" applyBorder="1" applyAlignment="1">
      <alignment horizontal="left" vertical="top"/>
    </xf>
    <xf numFmtId="164" fontId="30" fillId="6" borderId="0" xfId="1" applyFont="1" applyFill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28" fillId="7" borderId="14" xfId="0" applyFont="1" applyFill="1" applyBorder="1"/>
    <xf numFmtId="0" fontId="28" fillId="7" borderId="15" xfId="0" applyFont="1" applyFill="1" applyBorder="1"/>
    <xf numFmtId="0" fontId="28" fillId="7" borderId="15" xfId="0" applyFont="1" applyFill="1" applyBorder="1" applyAlignment="1">
      <alignment horizontal="left" vertical="top"/>
    </xf>
    <xf numFmtId="0" fontId="32" fillId="6" borderId="15" xfId="0" applyFont="1" applyFill="1" applyBorder="1" applyAlignment="1">
      <alignment horizontal="center" vertical="top" wrapText="1"/>
    </xf>
    <xf numFmtId="0" fontId="28" fillId="7" borderId="16" xfId="0" applyFont="1" applyFill="1" applyBorder="1"/>
    <xf numFmtId="0" fontId="34" fillId="7" borderId="17" xfId="0" applyFont="1" applyFill="1" applyBorder="1" applyAlignment="1">
      <alignment wrapText="1"/>
    </xf>
    <xf numFmtId="164" fontId="35" fillId="7" borderId="0" xfId="1" applyFont="1" applyFill="1" applyBorder="1" applyAlignment="1">
      <alignment horizontal="center"/>
    </xf>
    <xf numFmtId="164" fontId="36" fillId="7" borderId="0" xfId="1" applyFont="1" applyFill="1" applyBorder="1" applyAlignment="1">
      <alignment horizontal="left" vertical="top"/>
    </xf>
    <xf numFmtId="164" fontId="37" fillId="6" borderId="0" xfId="1" applyFont="1" applyFill="1" applyBorder="1" applyAlignment="1" applyProtection="1">
      <alignment horizontal="center" vertical="top"/>
      <protection locked="0"/>
    </xf>
    <xf numFmtId="44" fontId="35" fillId="7" borderId="0" xfId="0" applyNumberFormat="1" applyFont="1" applyFill="1" applyBorder="1" applyProtection="1"/>
    <xf numFmtId="44" fontId="28" fillId="7" borderId="18" xfId="0" applyNumberFormat="1" applyFont="1" applyFill="1" applyBorder="1" applyAlignment="1"/>
    <xf numFmtId="0" fontId="34" fillId="7" borderId="17" xfId="0" applyFont="1" applyFill="1" applyBorder="1" applyAlignment="1">
      <alignment vertical="top" wrapText="1"/>
    </xf>
    <xf numFmtId="44" fontId="28" fillId="7" borderId="18" xfId="0" applyNumberFormat="1" applyFont="1" applyFill="1" applyBorder="1"/>
    <xf numFmtId="44" fontId="35" fillId="7" borderId="0" xfId="0" applyNumberFormat="1" applyFont="1" applyFill="1" applyBorder="1" applyAlignment="1" applyProtection="1"/>
    <xf numFmtId="164" fontId="35" fillId="7" borderId="0" xfId="1" applyFont="1" applyFill="1" applyBorder="1" applyAlignment="1">
      <alignment horizontal="center" vertical="top"/>
    </xf>
    <xf numFmtId="44" fontId="35" fillId="7" borderId="0" xfId="0" applyNumberFormat="1" applyFont="1" applyFill="1" applyBorder="1" applyAlignment="1" applyProtection="1">
      <alignment vertical="top"/>
    </xf>
    <xf numFmtId="44" fontId="28" fillId="7" borderId="18" xfId="0" applyNumberFormat="1" applyFont="1" applyFill="1" applyBorder="1" applyAlignment="1">
      <alignment vertical="top"/>
    </xf>
    <xf numFmtId="0" fontId="34" fillId="7" borderId="19" xfId="0" applyFont="1" applyFill="1" applyBorder="1" applyAlignment="1">
      <alignment vertical="top" wrapText="1"/>
    </xf>
    <xf numFmtId="164" fontId="35" fillId="7" borderId="3" xfId="1" applyFont="1" applyFill="1" applyBorder="1" applyAlignment="1">
      <alignment horizontal="center"/>
    </xf>
    <xf numFmtId="164" fontId="36" fillId="7" borderId="3" xfId="1" applyFont="1" applyFill="1" applyBorder="1" applyAlignment="1">
      <alignment horizontal="left" vertical="top"/>
    </xf>
    <xf numFmtId="44" fontId="35" fillId="7" borderId="3" xfId="0" applyNumberFormat="1" applyFont="1" applyFill="1" applyBorder="1" applyAlignment="1" applyProtection="1"/>
    <xf numFmtId="44" fontId="28" fillId="7" borderId="20" xfId="0" applyNumberFormat="1" applyFont="1" applyFill="1" applyBorder="1"/>
    <xf numFmtId="0" fontId="36" fillId="0" borderId="0" xfId="0" applyFont="1"/>
    <xf numFmtId="0" fontId="42" fillId="0" borderId="0" xfId="0" applyFont="1"/>
    <xf numFmtId="44" fontId="40" fillId="8" borderId="0" xfId="0" applyNumberFormat="1" applyFont="1" applyFill="1" applyAlignment="1">
      <alignment vertical="top"/>
    </xf>
    <xf numFmtId="0" fontId="26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49" fillId="7" borderId="1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vertical="top"/>
    </xf>
    <xf numFmtId="0" fontId="53" fillId="6" borderId="0" xfId="0" applyFont="1" applyFill="1" applyBorder="1" applyAlignment="1">
      <alignment horizontal="center" vertical="top"/>
    </xf>
    <xf numFmtId="0" fontId="53" fillId="6" borderId="0" xfId="0" applyFont="1" applyFill="1" applyBorder="1" applyAlignment="1">
      <alignment horizontal="left" vertical="top"/>
    </xf>
    <xf numFmtId="0" fontId="53" fillId="6" borderId="18" xfId="0" applyFont="1" applyFill="1" applyBorder="1" applyAlignment="1">
      <alignment vertical="top"/>
    </xf>
    <xf numFmtId="0" fontId="54" fillId="0" borderId="0" xfId="0" applyFont="1"/>
    <xf numFmtId="0" fontId="40" fillId="8" borderId="0" xfId="0" applyFont="1" applyFill="1"/>
    <xf numFmtId="0" fontId="40" fillId="8" borderId="0" xfId="0" applyFont="1" applyFill="1" applyAlignment="1">
      <alignment horizontal="left" vertical="top"/>
    </xf>
    <xf numFmtId="0" fontId="56" fillId="8" borderId="0" xfId="0" applyFont="1" applyFill="1" applyAlignment="1">
      <alignment vertical="center"/>
    </xf>
    <xf numFmtId="1" fontId="48" fillId="7" borderId="21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44" fontId="55" fillId="8" borderId="0" xfId="0" applyNumberFormat="1" applyFont="1" applyFill="1" applyAlignment="1">
      <alignment horizontal="center" vertical="center"/>
    </xf>
    <xf numFmtId="0" fontId="55" fillId="8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8" borderId="0" xfId="0" applyFont="1" applyFill="1" applyAlignment="1">
      <alignment horizontal="center"/>
    </xf>
    <xf numFmtId="0" fontId="47" fillId="8" borderId="0" xfId="0" applyFont="1" applyFill="1" applyAlignment="1">
      <alignment horizontal="center"/>
    </xf>
    <xf numFmtId="0" fontId="50" fillId="7" borderId="25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1" fontId="48" fillId="7" borderId="22" xfId="0" applyNumberFormat="1" applyFont="1" applyFill="1" applyBorder="1" applyAlignment="1" applyProtection="1">
      <alignment horizontal="center"/>
      <protection locked="0"/>
    </xf>
    <xf numFmtId="1" fontId="48" fillId="7" borderId="23" xfId="0" applyNumberFormat="1" applyFont="1" applyFill="1" applyBorder="1" applyAlignment="1" applyProtection="1">
      <alignment horizontal="center"/>
      <protection locked="0"/>
    </xf>
    <xf numFmtId="1" fontId="48" fillId="7" borderId="24" xfId="0" applyNumberFormat="1" applyFont="1" applyFill="1" applyBorder="1" applyAlignment="1" applyProtection="1">
      <alignment horizontal="center"/>
      <protection locked="0"/>
    </xf>
  </cellXfs>
  <cellStyles count="1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o">
  <a:themeElements>
    <a:clrScheme name="Expo">
      <a:dk1>
        <a:sysClr val="windowText" lastClr="000000"/>
      </a:dk1>
      <a:lt1>
        <a:sysClr val="window" lastClr="FFFFFF"/>
      </a:lt1>
      <a:dk2>
        <a:srgbClr val="263B86"/>
      </a:dk2>
      <a:lt2>
        <a:srgbClr val="76B6F2"/>
      </a:lt2>
      <a:accent1>
        <a:srgbClr val="FBC01E"/>
      </a:accent1>
      <a:accent2>
        <a:srgbClr val="EFE1A2"/>
      </a:accent2>
      <a:accent3>
        <a:srgbClr val="FA8716"/>
      </a:accent3>
      <a:accent4>
        <a:srgbClr val="BE0204"/>
      </a:accent4>
      <a:accent5>
        <a:srgbClr val="640F10"/>
      </a:accent5>
      <a:accent6>
        <a:srgbClr val="7E13E3"/>
      </a:accent6>
      <a:hlink>
        <a:srgbClr val="D2D200"/>
      </a:hlink>
      <a:folHlink>
        <a:srgbClr val="D0B9F8"/>
      </a:folHlink>
    </a:clrScheme>
    <a:fontScheme name="Expo">
      <a:majorFont>
        <a:latin typeface="Calibri"/>
        <a:ea typeface=""/>
        <a:cs typeface=""/>
        <a:font script="Jpan" typeface="ＭＳ ゴシック"/>
        <a:font script="Hans" typeface="宋体"/>
        <a:font script="Hant" typeface="新細明體"/>
      </a:majorFont>
      <a:minorFont>
        <a:latin typeface="Calibri"/>
        <a:ea typeface=""/>
        <a:cs typeface=""/>
        <a:font script="Jpan" typeface="ＭＳ ゴシック"/>
        <a:font script="Hans" typeface="宋体"/>
        <a:font script="Hant" typeface="新細明體"/>
      </a:minorFont>
    </a:fontScheme>
    <a:fmtScheme name="Expo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3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93000"/>
                <a:satMod val="130000"/>
              </a:schemeClr>
            </a:gs>
            <a:gs pos="60000">
              <a:schemeClr val="phClr">
                <a:tint val="80000"/>
                <a:shade val="93000"/>
                <a:satMod val="130000"/>
              </a:schemeClr>
            </a:gs>
            <a:gs pos="100000">
              <a:schemeClr val="phClr">
                <a:tint val="50000"/>
                <a:shade val="94000"/>
                <a:alpha val="100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34925" cap="flat" cmpd="sng" algn="ctr"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5000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18600000" scaled="0"/>
          </a:gra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C0C0C0">
                <a:alpha val="75000"/>
              </a:srgbClr>
            </a:innerShdw>
            <a:outerShdw blurRad="63500" dist="38100" dir="5400000" sx="105000" sy="105000" algn="br" rotWithShape="0">
              <a:srgbClr val="000000">
                <a:alpha val="30000"/>
              </a:srgbClr>
            </a:outerShdw>
          </a:effectLst>
        </a:effectStyle>
        <a:effectStyle>
          <a:effectLst>
            <a:innerShdw blurRad="50800" dist="25400" dir="16200000">
              <a:srgbClr val="C0C0C0">
                <a:alpha val="75000"/>
              </a:srgbClr>
            </a:innerShdw>
            <a:reflection blurRad="63500" stA="40000" endPos="50000" dist="127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10" workbookViewId="0">
      <selection activeCell="A22" sqref="A22"/>
    </sheetView>
  </sheetViews>
  <sheetFormatPr baseColWidth="10" defaultColWidth="11.5" defaultRowHeight="14" x14ac:dyDescent="0"/>
  <cols>
    <col min="1" max="1" width="65.83203125" customWidth="1"/>
    <col min="2" max="2" width="48.1640625" customWidth="1"/>
    <col min="3" max="3" width="40.33203125" customWidth="1"/>
    <col min="4" max="4" width="49.6640625" customWidth="1"/>
    <col min="5" max="5" width="41.6640625" customWidth="1"/>
  </cols>
  <sheetData>
    <row r="1" spans="1:5" ht="25" customHeight="1">
      <c r="A1" s="110" t="s">
        <v>0</v>
      </c>
      <c r="B1" s="110"/>
      <c r="C1" s="110"/>
      <c r="D1" s="53" t="s">
        <v>63</v>
      </c>
    </row>
    <row r="3" spans="1:5" ht="26" customHeight="1">
      <c r="A3" s="1"/>
      <c r="B3" s="1"/>
      <c r="C3" s="1"/>
      <c r="D3" s="2" t="s">
        <v>1</v>
      </c>
      <c r="E3" s="1"/>
    </row>
    <row r="4" spans="1:5" ht="37" customHeight="1">
      <c r="A4" s="1"/>
      <c r="B4" s="3" t="s">
        <v>2</v>
      </c>
      <c r="C4" s="4" t="s">
        <v>3</v>
      </c>
      <c r="D4" s="5" t="s">
        <v>4</v>
      </c>
      <c r="E4" s="4" t="s">
        <v>5</v>
      </c>
    </row>
    <row r="5" spans="1:5" ht="90" customHeight="1">
      <c r="A5" s="1"/>
      <c r="B5" s="6" t="s">
        <v>6</v>
      </c>
      <c r="C5" s="6" t="s">
        <v>7</v>
      </c>
      <c r="D5" s="7" t="s">
        <v>8</v>
      </c>
      <c r="E5" s="6" t="s">
        <v>9</v>
      </c>
    </row>
    <row r="6" spans="1:5" ht="45" customHeight="1">
      <c r="A6" s="8" t="s">
        <v>10</v>
      </c>
      <c r="B6" s="9">
        <v>1</v>
      </c>
      <c r="C6" s="9">
        <v>20</v>
      </c>
      <c r="D6" s="10">
        <v>50</v>
      </c>
      <c r="E6" s="9" t="s">
        <v>11</v>
      </c>
    </row>
    <row r="7" spans="1:5" ht="57" customHeight="1">
      <c r="A7" s="8" t="s">
        <v>12</v>
      </c>
      <c r="B7" s="11" t="s">
        <v>13</v>
      </c>
      <c r="C7" s="12" t="s">
        <v>14</v>
      </c>
      <c r="D7" s="13" t="s">
        <v>15</v>
      </c>
      <c r="E7" s="4" t="s">
        <v>16</v>
      </c>
    </row>
    <row r="8" spans="1:5" ht="35" customHeight="1">
      <c r="A8" s="1" t="s">
        <v>17</v>
      </c>
      <c r="B8" s="12">
        <v>0</v>
      </c>
      <c r="C8" s="12">
        <v>5000</v>
      </c>
      <c r="D8" s="13">
        <v>10000</v>
      </c>
      <c r="E8" s="4" t="s">
        <v>16</v>
      </c>
    </row>
    <row r="9" spans="1:5" ht="47" customHeight="1">
      <c r="A9" s="1"/>
      <c r="B9" s="14" t="s">
        <v>18</v>
      </c>
      <c r="C9" s="14" t="s">
        <v>18</v>
      </c>
      <c r="D9" s="15" t="s">
        <v>18</v>
      </c>
      <c r="E9" s="14" t="s">
        <v>18</v>
      </c>
    </row>
    <row r="10" spans="1:5" ht="43" customHeight="1" thickBot="1">
      <c r="A10" s="1"/>
      <c r="B10" s="16" t="s">
        <v>19</v>
      </c>
      <c r="C10" s="16" t="s">
        <v>20</v>
      </c>
      <c r="D10" s="17" t="s">
        <v>21</v>
      </c>
      <c r="E10" s="16" t="s">
        <v>22</v>
      </c>
    </row>
    <row r="11" spans="1:5" ht="18" customHeight="1">
      <c r="A11" s="18" t="s">
        <v>23</v>
      </c>
      <c r="B11" s="19" t="s">
        <v>24</v>
      </c>
      <c r="C11" s="19" t="s">
        <v>24</v>
      </c>
      <c r="D11" s="20" t="s">
        <v>24</v>
      </c>
      <c r="E11" s="19" t="s">
        <v>24</v>
      </c>
    </row>
    <row r="12" spans="1:5" ht="18" customHeight="1">
      <c r="A12" s="18" t="s">
        <v>25</v>
      </c>
      <c r="B12" s="19" t="s">
        <v>24</v>
      </c>
      <c r="C12" s="19" t="s">
        <v>24</v>
      </c>
      <c r="D12" s="21" t="s">
        <v>24</v>
      </c>
      <c r="E12" s="22" t="s">
        <v>24</v>
      </c>
    </row>
    <row r="13" spans="1:5" ht="18" customHeight="1">
      <c r="A13" s="18" t="s">
        <v>26</v>
      </c>
      <c r="B13" s="19" t="s">
        <v>24</v>
      </c>
      <c r="C13" s="19" t="s">
        <v>24</v>
      </c>
      <c r="D13" s="21" t="s">
        <v>24</v>
      </c>
      <c r="E13" s="22" t="s">
        <v>24</v>
      </c>
    </row>
    <row r="14" spans="1:5" ht="18" customHeight="1">
      <c r="A14" s="18" t="s">
        <v>27</v>
      </c>
      <c r="B14" s="19" t="s">
        <v>24</v>
      </c>
      <c r="C14" s="19" t="s">
        <v>24</v>
      </c>
      <c r="D14" s="21" t="s">
        <v>24</v>
      </c>
      <c r="E14" s="22" t="s">
        <v>24</v>
      </c>
    </row>
    <row r="15" spans="1:5" ht="18" customHeight="1">
      <c r="A15" s="18" t="s">
        <v>28</v>
      </c>
      <c r="B15" s="19" t="s">
        <v>24</v>
      </c>
      <c r="C15" s="19" t="s">
        <v>24</v>
      </c>
      <c r="D15" s="20" t="s">
        <v>24</v>
      </c>
      <c r="E15" s="19" t="s">
        <v>24</v>
      </c>
    </row>
    <row r="16" spans="1:5" ht="20" customHeight="1">
      <c r="A16" s="18" t="s">
        <v>29</v>
      </c>
      <c r="B16" s="19" t="s">
        <v>24</v>
      </c>
      <c r="C16" s="19" t="s">
        <v>24</v>
      </c>
      <c r="D16" s="20" t="s">
        <v>24</v>
      </c>
      <c r="E16" s="19" t="s">
        <v>24</v>
      </c>
    </row>
    <row r="17" spans="1:5" ht="18" customHeight="1">
      <c r="A17" s="18" t="s">
        <v>30</v>
      </c>
      <c r="B17" s="19" t="s">
        <v>24</v>
      </c>
      <c r="C17" s="19" t="s">
        <v>24</v>
      </c>
      <c r="D17" s="20" t="s">
        <v>24</v>
      </c>
      <c r="E17" s="19" t="s">
        <v>24</v>
      </c>
    </row>
    <row r="18" spans="1:5" ht="18" customHeight="1">
      <c r="A18" s="18" t="s">
        <v>31</v>
      </c>
      <c r="B18" s="19" t="s">
        <v>24</v>
      </c>
      <c r="C18" s="19" t="s">
        <v>24</v>
      </c>
      <c r="D18" s="20" t="s">
        <v>24</v>
      </c>
      <c r="E18" s="19" t="s">
        <v>24</v>
      </c>
    </row>
    <row r="19" spans="1:5" ht="18" customHeight="1">
      <c r="A19" s="18"/>
      <c r="B19" s="19"/>
      <c r="C19" s="19"/>
      <c r="D19" s="20"/>
      <c r="E19" s="19"/>
    </row>
    <row r="20" spans="1:5" ht="18" customHeight="1">
      <c r="A20" s="23" t="s">
        <v>65</v>
      </c>
      <c r="B20" s="19"/>
      <c r="C20" s="19"/>
      <c r="D20" s="20"/>
      <c r="E20" s="19"/>
    </row>
    <row r="21" spans="1:5" ht="19">
      <c r="A21" s="18" t="s">
        <v>32</v>
      </c>
      <c r="B21" s="24"/>
      <c r="C21" s="19"/>
      <c r="D21" s="20" t="s">
        <v>24</v>
      </c>
      <c r="E21" s="19" t="s">
        <v>24</v>
      </c>
    </row>
    <row r="22" spans="1:5" ht="19">
      <c r="A22" s="18" t="s">
        <v>34</v>
      </c>
      <c r="B22" s="24"/>
      <c r="C22" s="24"/>
      <c r="D22" s="20" t="s">
        <v>24</v>
      </c>
      <c r="E22" s="19" t="s">
        <v>24</v>
      </c>
    </row>
    <row r="23" spans="1:5" ht="19">
      <c r="A23" s="18" t="s">
        <v>33</v>
      </c>
      <c r="B23" s="24"/>
      <c r="C23" s="19"/>
      <c r="D23" s="20" t="s">
        <v>24</v>
      </c>
      <c r="E23" s="19" t="s">
        <v>24</v>
      </c>
    </row>
    <row r="24" spans="1:5" ht="19">
      <c r="A24" s="18" t="s">
        <v>35</v>
      </c>
      <c r="B24" s="24"/>
      <c r="C24" s="24"/>
      <c r="D24" s="25" t="s">
        <v>71</v>
      </c>
      <c r="E24" s="25" t="s">
        <v>71</v>
      </c>
    </row>
    <row r="25" spans="1:5" ht="19">
      <c r="A25" s="18" t="s">
        <v>36</v>
      </c>
      <c r="B25" s="24"/>
      <c r="C25" s="24"/>
      <c r="D25" s="20"/>
      <c r="E25" s="19" t="s">
        <v>24</v>
      </c>
    </row>
    <row r="26" spans="1:5" ht="19">
      <c r="A26" s="18" t="s">
        <v>37</v>
      </c>
      <c r="B26" s="24"/>
      <c r="C26" s="24"/>
      <c r="D26" s="20"/>
      <c r="E26" s="19" t="s">
        <v>24</v>
      </c>
    </row>
    <row r="27" spans="1:5" ht="19">
      <c r="A27" s="26" t="s">
        <v>38</v>
      </c>
      <c r="B27" s="24"/>
      <c r="C27" s="24"/>
      <c r="D27" s="20"/>
      <c r="E27" s="19"/>
    </row>
    <row r="28" spans="1:5" ht="19">
      <c r="A28" s="26"/>
      <c r="B28" s="24"/>
      <c r="C28" s="24"/>
      <c r="D28" s="20"/>
      <c r="E28" s="19"/>
    </row>
    <row r="29" spans="1:5" ht="19">
      <c r="A29" s="27" t="s">
        <v>39</v>
      </c>
      <c r="B29" s="9"/>
      <c r="C29" s="9"/>
      <c r="D29" s="10"/>
      <c r="E29" s="9"/>
    </row>
    <row r="30" spans="1:5" ht="18">
      <c r="A30" s="28" t="s">
        <v>40</v>
      </c>
      <c r="C30" s="19" t="s">
        <v>24</v>
      </c>
      <c r="D30" s="20" t="s">
        <v>24</v>
      </c>
      <c r="E30" s="22" t="s">
        <v>24</v>
      </c>
    </row>
    <row r="31" spans="1:5" ht="18">
      <c r="A31" s="28" t="s">
        <v>64</v>
      </c>
      <c r="D31" s="22" t="s">
        <v>24</v>
      </c>
      <c r="E31" s="22" t="s">
        <v>24</v>
      </c>
    </row>
    <row r="32" spans="1:5" ht="18">
      <c r="A32" s="28" t="s">
        <v>66</v>
      </c>
      <c r="D32" s="29"/>
      <c r="E32" s="22" t="s">
        <v>24</v>
      </c>
    </row>
    <row r="33" spans="1:5" ht="18">
      <c r="A33" s="28"/>
      <c r="D33" s="54"/>
      <c r="E33" s="22"/>
    </row>
    <row r="34" spans="1:5" ht="17">
      <c r="A34" s="27" t="s">
        <v>69</v>
      </c>
      <c r="B34" s="56" t="s">
        <v>70</v>
      </c>
      <c r="C34" s="56" t="s">
        <v>67</v>
      </c>
      <c r="D34" s="56" t="s">
        <v>67</v>
      </c>
      <c r="E34" s="55" t="s">
        <v>67</v>
      </c>
    </row>
    <row r="35" spans="1:5" ht="15">
      <c r="A35" s="28"/>
    </row>
    <row r="36" spans="1:5" ht="15">
      <c r="A36" s="28"/>
    </row>
    <row r="37" spans="1:5" ht="15">
      <c r="A37" s="28"/>
    </row>
    <row r="38" spans="1:5" ht="15">
      <c r="A38" s="28"/>
    </row>
    <row r="39" spans="1:5" ht="23">
      <c r="A39" s="30" t="s">
        <v>41</v>
      </c>
      <c r="B39" s="31"/>
      <c r="C39" s="32"/>
      <c r="D39" s="33"/>
    </row>
    <row r="40" spans="1:5" ht="19">
      <c r="A40" s="34" t="s">
        <v>42</v>
      </c>
      <c r="B40" s="35" t="s">
        <v>43</v>
      </c>
      <c r="C40" s="36" t="s">
        <v>44</v>
      </c>
      <c r="D40" s="33"/>
    </row>
    <row r="41" spans="1:5" ht="17">
      <c r="A41" s="37" t="s">
        <v>45</v>
      </c>
      <c r="B41" s="38">
        <v>25</v>
      </c>
      <c r="C41" s="39">
        <f>B41*130</f>
        <v>3250</v>
      </c>
      <c r="D41" s="33"/>
    </row>
    <row r="42" spans="1:5" ht="17">
      <c r="A42" s="37" t="s">
        <v>46</v>
      </c>
      <c r="B42" s="38">
        <v>40</v>
      </c>
      <c r="C42" s="39">
        <f>B42*125</f>
        <v>5000</v>
      </c>
      <c r="D42" s="33"/>
    </row>
    <row r="43" spans="1:5" ht="17">
      <c r="A43" s="40" t="s">
        <v>47</v>
      </c>
      <c r="B43" s="41">
        <v>80</v>
      </c>
      <c r="C43" s="42">
        <f>B43*120</f>
        <v>9600</v>
      </c>
      <c r="D43" s="33"/>
    </row>
    <row r="44" spans="1:5" ht="15">
      <c r="A44" s="1"/>
      <c r="B44" s="33"/>
      <c r="C44" s="33"/>
      <c r="D44" s="33"/>
    </row>
    <row r="45" spans="1:5" ht="23">
      <c r="A45" s="43" t="s">
        <v>48</v>
      </c>
      <c r="B45" s="44"/>
      <c r="C45" s="45"/>
      <c r="D45" s="33"/>
    </row>
    <row r="46" spans="1:5" ht="19">
      <c r="A46" s="34" t="s">
        <v>42</v>
      </c>
      <c r="B46" s="35" t="s">
        <v>43</v>
      </c>
      <c r="C46" s="36" t="s">
        <v>44</v>
      </c>
    </row>
    <row r="47" spans="1:5" ht="17">
      <c r="A47" s="37" t="s">
        <v>45</v>
      </c>
      <c r="B47" s="38">
        <v>24</v>
      </c>
      <c r="C47" s="39">
        <f>B47*130</f>
        <v>3120</v>
      </c>
      <c r="D47" s="33" t="s">
        <v>49</v>
      </c>
    </row>
    <row r="48" spans="1:5" ht="17">
      <c r="A48" s="37" t="s">
        <v>46</v>
      </c>
      <c r="B48" s="38">
        <v>60</v>
      </c>
      <c r="C48" s="39">
        <f>B48*125</f>
        <v>7500</v>
      </c>
      <c r="D48" s="33" t="s">
        <v>50</v>
      </c>
    </row>
    <row r="49" spans="1:4" ht="17">
      <c r="A49" s="40" t="s">
        <v>47</v>
      </c>
      <c r="B49" s="41">
        <v>120</v>
      </c>
      <c r="C49" s="39">
        <f>B49*120</f>
        <v>14400</v>
      </c>
      <c r="D49" s="33" t="s">
        <v>51</v>
      </c>
    </row>
    <row r="50" spans="1:4" ht="15">
      <c r="A50" s="46" t="s">
        <v>52</v>
      </c>
    </row>
    <row r="52" spans="1:4" ht="19">
      <c r="A52" s="47" t="s">
        <v>68</v>
      </c>
    </row>
    <row r="53" spans="1:4" ht="16">
      <c r="A53" s="48" t="s">
        <v>53</v>
      </c>
    </row>
    <row r="54" spans="1:4" ht="16">
      <c r="A54" s="48" t="s">
        <v>54</v>
      </c>
    </row>
    <row r="55" spans="1:4" ht="16">
      <c r="A55" s="48" t="s">
        <v>55</v>
      </c>
    </row>
    <row r="56" spans="1:4" ht="16">
      <c r="A56" s="49" t="s">
        <v>56</v>
      </c>
    </row>
    <row r="57" spans="1:4" ht="16">
      <c r="A57" s="49" t="s">
        <v>57</v>
      </c>
    </row>
    <row r="58" spans="1:4" ht="32">
      <c r="A58" s="50" t="s">
        <v>58</v>
      </c>
    </row>
    <row r="59" spans="1:4" ht="15">
      <c r="A59" s="51"/>
    </row>
    <row r="60" spans="1:4" ht="19">
      <c r="A60" s="52" t="s">
        <v>59</v>
      </c>
    </row>
    <row r="61" spans="1:4" ht="16">
      <c r="A61" s="49" t="s">
        <v>60</v>
      </c>
    </row>
    <row r="62" spans="1:4" ht="16">
      <c r="A62" s="49" t="s">
        <v>61</v>
      </c>
    </row>
    <row r="63" spans="1:4" ht="16">
      <c r="A63" s="49" t="s">
        <v>62</v>
      </c>
    </row>
  </sheetData>
  <mergeCells count="1">
    <mergeCell ref="A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abSelected="1" topLeftCell="A9" workbookViewId="0">
      <selection activeCell="C8" sqref="C8:G8"/>
    </sheetView>
  </sheetViews>
  <sheetFormatPr baseColWidth="10" defaultColWidth="8.83203125" defaultRowHeight="14" x14ac:dyDescent="0"/>
  <cols>
    <col min="2" max="2" width="89" customWidth="1"/>
    <col min="3" max="3" width="17.5" customWidth="1"/>
    <col min="4" max="4" width="23.33203125" style="60" customWidth="1"/>
    <col min="5" max="5" width="26.6640625" style="58" customWidth="1"/>
    <col min="6" max="6" width="16.6640625" customWidth="1"/>
    <col min="7" max="7" width="13.6640625" customWidth="1"/>
  </cols>
  <sheetData>
    <row r="1" spans="2:7" ht="51" customHeight="1">
      <c r="B1" s="116" t="s">
        <v>91</v>
      </c>
      <c r="C1" s="116"/>
      <c r="D1" s="116"/>
      <c r="E1" s="116"/>
      <c r="F1" s="116"/>
      <c r="G1" s="116"/>
    </row>
    <row r="2" spans="2:7" ht="18">
      <c r="B2" s="117" t="s">
        <v>92</v>
      </c>
      <c r="C2" s="117"/>
      <c r="D2" s="117"/>
      <c r="E2" s="117"/>
      <c r="F2" s="117"/>
      <c r="G2" s="117"/>
    </row>
    <row r="3" spans="2:7" ht="18">
      <c r="B3" s="62"/>
      <c r="C3" s="57"/>
      <c r="D3" s="59"/>
      <c r="E3" s="61"/>
      <c r="F3" s="57"/>
      <c r="G3" s="57"/>
    </row>
    <row r="4" spans="2:7" ht="28">
      <c r="B4" s="114" t="s">
        <v>88</v>
      </c>
      <c r="C4" s="115"/>
      <c r="D4" s="115"/>
      <c r="E4" s="115"/>
      <c r="F4" s="115"/>
      <c r="G4" s="115"/>
    </row>
    <row r="5" spans="2:7" ht="23">
      <c r="B5" s="118" t="s">
        <v>103</v>
      </c>
      <c r="C5" s="119"/>
      <c r="D5" s="119"/>
      <c r="E5" s="119"/>
      <c r="F5" s="119"/>
      <c r="G5" s="119"/>
    </row>
    <row r="6" spans="2:7" ht="18">
      <c r="B6" s="98"/>
      <c r="C6" s="99"/>
      <c r="D6" s="99"/>
      <c r="E6" s="99"/>
      <c r="F6" s="99"/>
      <c r="G6" s="99"/>
    </row>
    <row r="7" spans="2:7" ht="68" customHeight="1" thickBot="1">
      <c r="B7" s="100" t="s">
        <v>105</v>
      </c>
      <c r="C7" s="120" t="s">
        <v>106</v>
      </c>
      <c r="D7" s="121"/>
      <c r="E7" s="121"/>
      <c r="F7" s="121"/>
      <c r="G7" s="122"/>
    </row>
    <row r="8" spans="2:7" ht="35" customHeight="1" thickBot="1">
      <c r="B8" s="109">
        <v>1</v>
      </c>
      <c r="C8" s="123"/>
      <c r="D8" s="124"/>
      <c r="E8" s="124"/>
      <c r="F8" s="124"/>
      <c r="G8" s="125"/>
    </row>
    <row r="9" spans="2:7" ht="15">
      <c r="B9" s="67"/>
      <c r="C9" s="68"/>
      <c r="D9" s="66"/>
      <c r="E9" s="64"/>
      <c r="F9" s="65"/>
      <c r="G9" s="65"/>
    </row>
    <row r="10" spans="2:7" ht="15">
      <c r="B10" s="69" t="s">
        <v>107</v>
      </c>
      <c r="C10" s="70">
        <f>B8*30</f>
        <v>30</v>
      </c>
      <c r="D10" s="66"/>
      <c r="E10" s="64"/>
      <c r="F10" s="65"/>
      <c r="G10" s="65"/>
    </row>
    <row r="11" spans="2:7" ht="16" thickBot="1">
      <c r="B11" s="71"/>
      <c r="C11" s="72"/>
      <c r="D11" s="66"/>
      <c r="E11" s="64"/>
      <c r="F11" s="65"/>
      <c r="G11" s="65"/>
    </row>
    <row r="12" spans="2:7" ht="26">
      <c r="B12" s="73"/>
      <c r="C12" s="74"/>
      <c r="D12" s="75"/>
      <c r="E12" s="76" t="s">
        <v>93</v>
      </c>
      <c r="F12" s="74"/>
      <c r="G12" s="77"/>
    </row>
    <row r="13" spans="2:7" ht="17">
      <c r="B13" s="101" t="s">
        <v>79</v>
      </c>
      <c r="C13" s="102" t="s">
        <v>80</v>
      </c>
      <c r="D13" s="103" t="s">
        <v>82</v>
      </c>
      <c r="E13" s="102" t="s">
        <v>85</v>
      </c>
      <c r="F13" s="102" t="s">
        <v>81</v>
      </c>
      <c r="G13" s="104"/>
    </row>
    <row r="14" spans="2:7" ht="16">
      <c r="B14" s="78" t="s">
        <v>78</v>
      </c>
      <c r="C14" s="79">
        <v>35</v>
      </c>
      <c r="D14" s="80" t="s">
        <v>83</v>
      </c>
      <c r="E14" s="81" t="s">
        <v>76</v>
      </c>
      <c r="F14" s="82">
        <f>IF(E14="Yes",B8*C14,0)</f>
        <v>35</v>
      </c>
      <c r="G14" s="83"/>
    </row>
    <row r="15" spans="2:7" ht="16">
      <c r="B15" s="84" t="s">
        <v>31</v>
      </c>
      <c r="C15" s="79">
        <v>25</v>
      </c>
      <c r="D15" s="80" t="s">
        <v>83</v>
      </c>
      <c r="E15" s="81" t="s">
        <v>76</v>
      </c>
      <c r="F15" s="82">
        <f>IF(E15="Yes",B8*C15,0)</f>
        <v>25</v>
      </c>
      <c r="G15" s="85"/>
    </row>
    <row r="16" spans="2:7" ht="16">
      <c r="B16" s="84" t="s">
        <v>30</v>
      </c>
      <c r="C16" s="79">
        <v>30</v>
      </c>
      <c r="D16" s="80" t="s">
        <v>83</v>
      </c>
      <c r="E16" s="81" t="s">
        <v>76</v>
      </c>
      <c r="F16" s="82">
        <f>IF(E16="Yes",B8*C16,0)</f>
        <v>30</v>
      </c>
      <c r="G16" s="85"/>
    </row>
    <row r="17" spans="2:7" ht="16">
      <c r="B17" s="84" t="s">
        <v>29</v>
      </c>
      <c r="C17" s="79">
        <v>30</v>
      </c>
      <c r="D17" s="80" t="s">
        <v>83</v>
      </c>
      <c r="E17" s="81" t="s">
        <v>76</v>
      </c>
      <c r="F17" s="82">
        <f>IF(E17="Yes",B8*C17,0)</f>
        <v>30</v>
      </c>
      <c r="G17" s="85"/>
    </row>
    <row r="18" spans="2:7" ht="16">
      <c r="B18" s="78" t="s">
        <v>94</v>
      </c>
      <c r="C18" s="79">
        <v>45</v>
      </c>
      <c r="D18" s="80" t="s">
        <v>83</v>
      </c>
      <c r="E18" s="81" t="s">
        <v>77</v>
      </c>
      <c r="F18" s="86">
        <f>IF(E18="Yes",B8*C18,0)</f>
        <v>0</v>
      </c>
      <c r="G18" s="83"/>
    </row>
    <row r="19" spans="2:7" ht="16">
      <c r="B19" s="78" t="s">
        <v>95</v>
      </c>
      <c r="C19" s="79">
        <v>30</v>
      </c>
      <c r="D19" s="80" t="s">
        <v>83</v>
      </c>
      <c r="E19" s="81" t="s">
        <v>77</v>
      </c>
      <c r="F19" s="86">
        <f>IF(E19="Yes",B8*C19,0)</f>
        <v>0</v>
      </c>
      <c r="G19" s="83"/>
    </row>
    <row r="20" spans="2:7" ht="16">
      <c r="B20" s="84" t="s">
        <v>96</v>
      </c>
      <c r="C20" s="79">
        <v>40</v>
      </c>
      <c r="D20" s="80" t="s">
        <v>83</v>
      </c>
      <c r="E20" s="81" t="s">
        <v>77</v>
      </c>
      <c r="F20" s="86">
        <f>IF(E20="Yes",B8*C20,0)</f>
        <v>0</v>
      </c>
      <c r="G20" s="83"/>
    </row>
    <row r="21" spans="2:7" ht="16">
      <c r="B21" s="84" t="s">
        <v>97</v>
      </c>
      <c r="C21" s="79">
        <v>25</v>
      </c>
      <c r="D21" s="80" t="s">
        <v>83</v>
      </c>
      <c r="E21" s="81" t="s">
        <v>77</v>
      </c>
      <c r="F21" s="86">
        <f>IF(E21="Yes",B8*C21,0)</f>
        <v>0</v>
      </c>
      <c r="G21" s="83"/>
    </row>
    <row r="22" spans="2:7" ht="16">
      <c r="B22" s="84" t="s">
        <v>73</v>
      </c>
      <c r="C22" s="79">
        <v>25</v>
      </c>
      <c r="D22" s="80" t="s">
        <v>83</v>
      </c>
      <c r="E22" s="81" t="s">
        <v>77</v>
      </c>
      <c r="F22" s="86">
        <f>IF(E22="Yes",B8*C22,0)</f>
        <v>0</v>
      </c>
      <c r="G22" s="83"/>
    </row>
    <row r="23" spans="2:7" ht="16">
      <c r="B23" s="78" t="s">
        <v>98</v>
      </c>
      <c r="C23" s="79">
        <v>35</v>
      </c>
      <c r="D23" s="80" t="s">
        <v>83</v>
      </c>
      <c r="E23" s="81" t="s">
        <v>77</v>
      </c>
      <c r="F23" s="86">
        <f>IF(E23="Yes",B8*C23,0)</f>
        <v>0</v>
      </c>
      <c r="G23" s="83"/>
    </row>
    <row r="24" spans="2:7" ht="16">
      <c r="B24" s="78" t="s">
        <v>99</v>
      </c>
      <c r="C24" s="79">
        <v>25</v>
      </c>
      <c r="D24" s="80" t="s">
        <v>83</v>
      </c>
      <c r="E24" s="81" t="s">
        <v>77</v>
      </c>
      <c r="F24" s="86">
        <f>IF(E24="Yes",B8*C24,0)</f>
        <v>0</v>
      </c>
      <c r="G24" s="83"/>
    </row>
    <row r="25" spans="2:7" ht="16">
      <c r="B25" s="84" t="s">
        <v>100</v>
      </c>
      <c r="C25" s="87">
        <v>35</v>
      </c>
      <c r="D25" s="80" t="s">
        <v>83</v>
      </c>
      <c r="E25" s="81" t="s">
        <v>77</v>
      </c>
      <c r="F25" s="88">
        <f>IF(E25="Yes",B8*C25,0)</f>
        <v>0</v>
      </c>
      <c r="G25" s="89"/>
    </row>
    <row r="26" spans="2:7" ht="16">
      <c r="B26" s="84" t="s">
        <v>101</v>
      </c>
      <c r="C26" s="79">
        <v>45</v>
      </c>
      <c r="D26" s="80" t="s">
        <v>84</v>
      </c>
      <c r="E26" s="81" t="s">
        <v>77</v>
      </c>
      <c r="F26" s="86">
        <f>IF(E26="Yes",C8*C26,0)</f>
        <v>0</v>
      </c>
      <c r="G26" s="85"/>
    </row>
    <row r="27" spans="2:7" ht="16">
      <c r="B27" s="84" t="s">
        <v>75</v>
      </c>
      <c r="C27" s="79">
        <v>20</v>
      </c>
      <c r="D27" s="80" t="s">
        <v>83</v>
      </c>
      <c r="E27" s="81" t="s">
        <v>77</v>
      </c>
      <c r="F27" s="86">
        <f>IF(E27="Yes",B8*C27,0)</f>
        <v>0</v>
      </c>
      <c r="G27" s="83"/>
    </row>
    <row r="28" spans="2:7" ht="16">
      <c r="B28" s="84" t="s">
        <v>74</v>
      </c>
      <c r="C28" s="79">
        <v>35</v>
      </c>
      <c r="D28" s="80" t="s">
        <v>83</v>
      </c>
      <c r="E28" s="81" t="s">
        <v>77</v>
      </c>
      <c r="F28" s="86">
        <f>IF(E28="Yes",B8*C28,0)</f>
        <v>0</v>
      </c>
      <c r="G28" s="83"/>
    </row>
    <row r="29" spans="2:7" ht="16">
      <c r="B29" s="78" t="s">
        <v>102</v>
      </c>
      <c r="C29" s="79">
        <v>35</v>
      </c>
      <c r="D29" s="80" t="s">
        <v>83</v>
      </c>
      <c r="E29" s="81" t="s">
        <v>77</v>
      </c>
      <c r="F29" s="86">
        <f>IF(E29="Yes",B8*C29,0)</f>
        <v>0</v>
      </c>
      <c r="G29" s="83"/>
    </row>
    <row r="30" spans="2:7" ht="17" thickBot="1">
      <c r="B30" s="90" t="s">
        <v>72</v>
      </c>
      <c r="C30" s="91">
        <v>45</v>
      </c>
      <c r="D30" s="92" t="s">
        <v>83</v>
      </c>
      <c r="E30" s="81" t="s">
        <v>77</v>
      </c>
      <c r="F30" s="93">
        <f>IF(E30="Yes",B8*C30,0)</f>
        <v>0</v>
      </c>
      <c r="G30" s="94"/>
    </row>
    <row r="31" spans="2:7" ht="15">
      <c r="B31" s="105" t="s">
        <v>87</v>
      </c>
      <c r="C31" s="65"/>
      <c r="D31" s="63"/>
      <c r="E31" s="64"/>
      <c r="F31" s="65"/>
      <c r="G31" s="65"/>
    </row>
    <row r="32" spans="2:7" ht="15">
      <c r="B32" s="105" t="s">
        <v>104</v>
      </c>
      <c r="C32" s="65"/>
      <c r="D32" s="63"/>
      <c r="E32" s="64"/>
      <c r="F32" s="65"/>
      <c r="G32" s="65"/>
    </row>
    <row r="33" spans="2:7" ht="15">
      <c r="B33" s="65"/>
      <c r="C33" s="65"/>
      <c r="D33" s="63"/>
      <c r="E33" s="64"/>
      <c r="F33" s="65"/>
      <c r="G33" s="65"/>
    </row>
    <row r="34" spans="2:7" ht="30" customHeight="1">
      <c r="B34" s="108" t="s">
        <v>86</v>
      </c>
      <c r="C34" s="106"/>
      <c r="D34" s="107"/>
      <c r="E34" s="97"/>
      <c r="F34" s="111">
        <f>(C10)+SUM(F14:F30)</f>
        <v>150</v>
      </c>
      <c r="G34" s="112"/>
    </row>
    <row r="35" spans="2:7" ht="15">
      <c r="B35" s="65"/>
      <c r="C35" s="65"/>
      <c r="D35" s="63"/>
      <c r="E35" s="64"/>
      <c r="F35" s="65"/>
      <c r="G35" s="65"/>
    </row>
    <row r="36" spans="2:7" ht="21">
      <c r="B36" s="95" t="s">
        <v>89</v>
      </c>
      <c r="C36" s="65"/>
      <c r="D36" s="63"/>
      <c r="E36" s="64"/>
      <c r="F36" s="113"/>
      <c r="G36" s="113"/>
    </row>
    <row r="37" spans="2:7" ht="21">
      <c r="B37" s="96" t="s">
        <v>90</v>
      </c>
      <c r="C37" s="65"/>
      <c r="D37" s="63"/>
      <c r="E37" s="64"/>
      <c r="F37" s="65"/>
      <c r="G37" s="65"/>
    </row>
    <row r="38" spans="2:7" ht="15">
      <c r="B38" s="65"/>
      <c r="C38" s="65"/>
      <c r="D38" s="63"/>
      <c r="E38" s="64"/>
      <c r="F38" s="65"/>
      <c r="G38" s="65"/>
    </row>
  </sheetData>
  <sheetProtection password="D193" sheet="1" objects="1" scenarios="1" selectLockedCells="1"/>
  <scenarios current="0">
    <scenario name="test" count="1" user="Steph Khoury" comment="Created by Steph Khoury on 2017-01-10_x000d_Modified by Steph Khoury on 2017-01-10">
      <inputCells r="E25" val="Yes,No"/>
    </scenario>
  </scenarios>
  <mergeCells count="8">
    <mergeCell ref="F34:G34"/>
    <mergeCell ref="F36:G36"/>
    <mergeCell ref="B4:G4"/>
    <mergeCell ref="B1:G1"/>
    <mergeCell ref="B2:G2"/>
    <mergeCell ref="B5:G5"/>
    <mergeCell ref="C7:G7"/>
    <mergeCell ref="C8:G8"/>
  </mergeCells>
  <phoneticPr fontId="23" type="noConversion"/>
  <pageMargins left="0.7" right="0.7" top="0.75" bottom="0.75" header="0.3" footer="0.3"/>
  <pageSetup orientation="portrait"/>
  <ignoredErrors>
    <ignoredError sqref="F2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ErpWizard Cloud Plans</vt:lpstr>
      <vt:lpstr>ErpWizard Subscription </vt:lpstr>
    </vt:vector>
  </TitlesOfParts>
  <Company>Namtek Consulting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Khoury</dc:creator>
  <cp:lastModifiedBy>Steph Khoury</cp:lastModifiedBy>
  <dcterms:created xsi:type="dcterms:W3CDTF">2016-07-19T16:15:30Z</dcterms:created>
  <dcterms:modified xsi:type="dcterms:W3CDTF">2017-01-12T21:08:23Z</dcterms:modified>
</cp:coreProperties>
</file>